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-120" yWindow="-120" windowWidth="20730" windowHeight="11040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4562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9" i="1" l="1"/>
  <c r="J19" i="1" s="1"/>
  <c r="K19" i="1" s="1"/>
  <c r="L19" i="1" s="1"/>
  <c r="H19" i="1"/>
  <c r="E19" i="1"/>
  <c r="E18" i="1"/>
  <c r="I11" i="1" l="1"/>
  <c r="I10" i="1"/>
  <c r="I9" i="1"/>
  <c r="H9" i="1"/>
  <c r="H18" i="1"/>
  <c r="H17" i="1"/>
  <c r="H16" i="1"/>
  <c r="H15" i="1"/>
  <c r="H14" i="1"/>
  <c r="H13" i="1"/>
  <c r="H12" i="1"/>
  <c r="H11" i="1"/>
  <c r="H10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E9" i="1"/>
  <c r="K18" i="1" l="1"/>
  <c r="L18" i="1" s="1"/>
  <c r="J18" i="1"/>
  <c r="J11" i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<sst xmlns="http://schemas.openxmlformats.org/spreadsheetml/2006/main" count="218" uniqueCount="80">
  <si>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</si>
  <si>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</si>
  <si>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</si>
  <si>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</si>
  <si>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</si>
  <si>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</si>
  <si>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</si>
  <si>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</si>
  <si>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</si>
  <si>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</si>
  <si>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</si>
  <si>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</si>
  <si>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</si>
  <si>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</si>
  <si>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</si>
  <si>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</si>
  <si>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</si>
  <si>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</si>
  <si>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</si>
  <si>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</si>
  <si>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</si>
  <si>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</si>
  <si>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</si>
  <si>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</si>
  <si>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</si>
  <si>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</si>
  <si>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</si>
  <si>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</si>
  <si>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</si>
  <si>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</si>
  <si>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</si>
  <si>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</si>
  <si>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</si>
  <si>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</si>
  <si>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</si>
  <si>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</si>
  <si>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</si>
  <si>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</si>
  <si>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</si>
  <si>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</si>
  <si>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</si>
  <si>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</si>
  <si>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</si>
  <si>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</si>
  <si>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</si>
  <si>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</si>
  <si>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</si>
  <si>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</si>
  <si>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</si>
  <si>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</si>
  <si>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</si>
  <si>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</si>
  <si>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</si>
  <si>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</si>
  <si>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</si>
  <si>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</si>
  <si>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</si>
  <si>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</si>
  <si>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</si>
  <si>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</si>
  <si>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</si>
  <si>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</si>
  <si>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</si>
  <si>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</si>
  <si>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</si>
  <si>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</si>
  <si>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</si>
  <si>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</si>
  <si>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</si>
  <si>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</si>
  <si>
    <t>GIR 0872</t>
  </si>
  <si>
    <t>RASTREO</t>
  </si>
  <si>
    <t xml:space="preserve">CARRO </t>
  </si>
  <si>
    <t xml:space="preserve">REFERENCIAS </t>
  </si>
  <si>
    <t>TACOMETRO</t>
  </si>
  <si>
    <t>GBP8036</t>
  </si>
  <si>
    <t xml:space="preserve">Cristian Abril </t>
  </si>
  <si>
    <t xml:space="preserve">REFERENCIA KILOMETRAJE </t>
  </si>
  <si>
    <t xml:space="preserve">Brayan Castillo </t>
  </si>
  <si>
    <t>GBP 8036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</si>
</sst>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52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0" fontId="7" fillId="0" borderId="0" xfId="0" applyFont="1"/>
    <xf numFmtId="0" fontId="0" fillId="13" borderId="1" xfId="0" applyFill="1" applyBorder="1"/>
    <xf numFmtId="0" fontId="4" fillId="13" borderId="1" xfId="0" applyFont="1" applyFill="1" applyBorder="1" applyAlignment="1">
      <alignment horizontal="center" vertical="center" wrapText="1"/>
    </xf>
    <xf numFmtId="0" fontId="1" fillId="6" borderId="4" xfId="0" applyFont="1" applyFill="1" applyBorder="1" applyAlignment="1">
      <alignment horizontal="center"/>
    </xf>
    <xf numFmtId="0" fontId="0" fillId="14" borderId="0" xfId="0" applyFill="1" applyBorder="1"/>
    <xf numFmtId="0" fontId="1" fillId="6" borderId="5" xfId="0" applyFont="1" applyFill="1" applyBorder="1" applyAlignment="1">
      <alignment horizontal="center" wrapText="1"/>
    </xf>
    <xf numFmtId="0" fontId="0" fillId="0" borderId="6" xfId="0" applyBorder="1"/>
    <xf numFmtId="0" fontId="0" fillId="12" borderId="0" xfId="0" applyFill="1" applyBorder="1"/>
    <xf numFmtId="0" fontId="1" fillId="4" borderId="6" xfId="0" applyFont="1" applyFill="1" applyBorder="1"/>
    <xf numFmtId="0" fontId="1" fillId="6" borderId="0" xfId="0" applyFont="1" applyFill="1" applyBorder="1" applyAlignment="1">
      <alignment horizontal="center"/>
    </xf>
    <xf numFmtId="0" fontId="0" fillId="0" borderId="1" xfId="0" applyFill="1" applyBorder="1"/>
    <xf numFmtId="14" fontId="1" fillId="0" borderId="1" xfId="0" applyNumberFormat="1" applyFont="1" applyBorder="1"/>
    <xf numFmtId="0" fontId="1" fillId="0" borderId="1" xfId="0" applyFont="1" applyFill="1" applyBorder="1"/>
    <xf numFmtId="0" fontId="1" fillId="0" borderId="1" xfId="0" applyFont="1" applyBorder="1" applyAlignment="1">
      <alignment wrapText="1"/>
    </xf>
    <xf numFmtId="0" fontId="0" fillId="0" borderId="7" xfId="0" applyFill="1" applyBorder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tmp"/><Relationship Id="rId3" Type="http://schemas.openxmlformats.org/officeDocument/2006/relationships/image" Target="../media/image3.tmp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tmp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tmp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xmlns="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xmlns="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xmlns="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xmlns="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60</xdr:row>
      <xdr:rowOff>0</xdr:rowOff>
    </xdr:from>
    <xdr:to>
      <xdr:col>28</xdr:col>
      <xdr:colOff>304800</xdr:colOff>
      <xdr:row>61</xdr:row>
      <xdr:rowOff>114300</xdr:rowOff>
    </xdr:to>
    <xdr:sp macro="" textlink="">
      <xdr:nvSpPr>
        <xdr:cNvPr id="1025" name="AutoShape 1" descr="blob:https://web.whatsapp.com/4e208948-8fae-4432-813f-c05e640fa14a">
          <a:extLst>
            <a:ext uri="{FF2B5EF4-FFF2-40B4-BE49-F238E27FC236}">
              <a16:creationId xmlns:a16="http://schemas.microsoft.com/office/drawing/2014/main" xmlns="" id="{00000000-0008-0000-04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21336000" y="11706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24</xdr:col>
      <xdr:colOff>76200</xdr:colOff>
      <xdr:row>53</xdr:row>
      <xdr:rowOff>171450</xdr:rowOff>
    </xdr:from>
    <xdr:to>
      <xdr:col>31</xdr:col>
      <xdr:colOff>219839</xdr:colOff>
      <xdr:row>82</xdr:row>
      <xdr:rowOff>124589</xdr:rowOff>
    </xdr:to>
    <xdr:pic>
      <xdr:nvPicPr>
        <xdr:cNvPr id="15" name="14 Imagen" descr="Recorte de pantalla">
          <a:extLst>
            <a:ext uri="{FF2B5EF4-FFF2-40B4-BE49-F238E27FC236}">
              <a16:creationId xmlns:a16="http://schemas.microsoft.com/office/drawing/2014/main" xmlns="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0544175"/>
          <a:ext cx="5477639" cy="5477639"/>
        </a:xfrm>
        <a:prstGeom prst="rect">
          <a:avLst/>
        </a:prstGeom>
      </xdr:spPr>
    </xdr:pic>
    <xdr:clientData/>
  </xdr:twoCellAnchor>
  <xdr:twoCellAnchor editAs="oneCell">
    <xdr:from>
      <xdr:col>38</xdr:col>
      <xdr:colOff>729499</xdr:colOff>
      <xdr:row>4</xdr:row>
      <xdr:rowOff>119064</xdr:rowOff>
    </xdr:from>
    <xdr:to>
      <xdr:col>44</xdr:col>
      <xdr:colOff>172238</xdr:colOff>
      <xdr:row>26</xdr:row>
      <xdr:rowOff>71438</xdr:rowOff>
    </xdr:to>
    <xdr:pic>
      <xdr:nvPicPr>
        <xdr:cNvPr id="16" name="15 Imagen" descr="Recorte de pantalla">
          <a:extLst>
            <a:ext uri="{FF2B5EF4-FFF2-40B4-BE49-F238E27FC236}">
              <a16:creationId xmlns:a16="http://schemas.microsoft.com/office/drawing/2014/main" xmlns="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85499" y="1143002"/>
          <a:ext cx="4014739" cy="4143374"/>
        </a:xfrm>
        <a:prstGeom prst="rect">
          <a:avLst/>
        </a:prstGeom>
      </xdr:spPr>
    </xdr:pic>
    <xdr:clientData/>
  </xdr:twoCellAnchor>
  <xdr:twoCellAnchor editAs="oneCell">
    <xdr:from>
      <xdr:col>39</xdr:col>
      <xdr:colOff>80726</xdr:colOff>
      <xdr:row>27</xdr:row>
      <xdr:rowOff>95250</xdr:rowOff>
    </xdr:from>
    <xdr:to>
      <xdr:col>44</xdr:col>
      <xdr:colOff>14940</xdr:colOff>
      <xdr:row>51</xdr:row>
      <xdr:rowOff>71437</xdr:rowOff>
    </xdr:to>
    <xdr:pic>
      <xdr:nvPicPr>
        <xdr:cNvPr id="17" name="16 Imagen" descr="Recorte de pantalla">
          <a:extLst>
            <a:ext uri="{FF2B5EF4-FFF2-40B4-BE49-F238E27FC236}">
              <a16:creationId xmlns:a16="http://schemas.microsoft.com/office/drawing/2014/main" xmlns="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98726" y="5500688"/>
          <a:ext cx="3744214" cy="45481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503464</xdr:colOff>
      <xdr:row>3</xdr:row>
      <xdr:rowOff>299356</xdr:rowOff>
    </xdr:from>
    <xdr:to>
      <xdr:col>18</xdr:col>
      <xdr:colOff>94895</xdr:colOff>
      <xdr:row>28</xdr:row>
      <xdr:rowOff>76914</xdr:rowOff>
    </xdr:to>
    <xdr:pic>
      <xdr:nvPicPr>
        <xdr:cNvPr id="18" name="17 Imagen" descr="Recorte de pantalla">
          <a:extLst>
            <a:ext uri="{FF2B5EF4-FFF2-40B4-BE49-F238E27FC236}">
              <a16:creationId xmlns:a16="http://schemas.microsoft.com/office/drawing/2014/main" xmlns="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4" y="1047749"/>
          <a:ext cx="4925431" cy="4648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0"/>
  <sheetViews>
    <sheetView tabSelected="1" topLeftCell="A8" zoomScale="78" zoomScaleNormal="78" workbookViewId="0">
      <selection activeCell="G10" sqref="G10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24.42578125" customWidth="1"/>
    <col min="13" max="13" width="6" customWidth="1"/>
    <col min="14" max="14" width="14.85546875" customWidth="1"/>
  </cols>
  <sheetData>
    <row r="1" spans="1:14" ht="15" customHeight="1" x14ac:dyDescent="0.4">
      <c r="C1" s="44" t="s">
        <v>0</v>
      </c>
      <c r="D1" s="44"/>
      <c r="E1" s="44"/>
      <c r="F1" s="44"/>
      <c r="G1" s="44"/>
      <c r="H1" s="44"/>
      <c r="I1" s="44"/>
      <c r="J1" s="44"/>
      <c r="K1" s="44"/>
      <c r="L1" s="27"/>
      <c r="M1" s="27"/>
    </row>
    <row r="2" spans="1:14" ht="15" customHeight="1" x14ac:dyDescent="0.4">
      <c r="C2" s="44"/>
      <c r="D2" s="44"/>
      <c r="E2" s="44"/>
      <c r="F2" s="44"/>
      <c r="G2" s="44"/>
      <c r="H2" s="44"/>
      <c r="I2" s="44"/>
      <c r="J2" s="44"/>
      <c r="K2" s="44"/>
      <c r="L2" s="27"/>
      <c r="M2" s="27"/>
    </row>
    <row r="3" spans="1:14" ht="15" customHeight="1" x14ac:dyDescent="0.4">
      <c r="C3" s="44"/>
      <c r="D3" s="44"/>
      <c r="E3" s="44"/>
      <c r="F3" s="44"/>
      <c r="G3" s="44"/>
      <c r="H3" s="44"/>
      <c r="I3" s="44"/>
      <c r="J3" s="44"/>
      <c r="K3" s="44"/>
      <c r="L3" s="27"/>
      <c r="M3" s="27"/>
    </row>
    <row r="4" spans="1:14" ht="15" customHeight="1" x14ac:dyDescent="0.4">
      <c r="C4" s="44"/>
      <c r="D4" s="44"/>
      <c r="E4" s="44"/>
      <c r="F4" s="44"/>
      <c r="G4" s="44"/>
      <c r="H4" s="44"/>
      <c r="I4" s="44"/>
      <c r="J4" s="44"/>
      <c r="K4" s="44"/>
      <c r="L4" s="27"/>
      <c r="M4" s="27"/>
    </row>
    <row r="5" spans="1:14" ht="15" customHeight="1" x14ac:dyDescent="0.4">
      <c r="C5" s="44"/>
      <c r="D5" s="44"/>
      <c r="E5" s="44"/>
      <c r="F5" s="44"/>
      <c r="G5" s="44"/>
      <c r="H5" s="44"/>
      <c r="I5" s="44"/>
      <c r="J5" s="44"/>
      <c r="K5" s="44"/>
      <c r="L5" s="27"/>
      <c r="M5" s="27"/>
    </row>
    <row r="6" spans="1:14" ht="15" customHeight="1" x14ac:dyDescent="0.4">
      <c r="C6" s="44"/>
      <c r="D6" s="44"/>
      <c r="E6" s="44"/>
      <c r="F6" s="44"/>
      <c r="G6" s="44"/>
      <c r="H6" s="44"/>
      <c r="I6" s="44"/>
      <c r="J6" s="44"/>
      <c r="K6" s="44"/>
      <c r="L6" s="27"/>
      <c r="M6" s="27"/>
    </row>
    <row r="7" spans="1:14" ht="6.75" customHeight="1" x14ac:dyDescent="0.25"/>
    <row r="8" spans="1:14" ht="79.5" customHeight="1" x14ac:dyDescent="0.25">
      <c r="A8" s="19" t="s">
        <v>1</v>
      </c>
      <c r="B8" s="20" t="s">
        <v>2</v>
      </c>
      <c r="C8" s="19" t="s">
        <v>3</v>
      </c>
      <c r="D8" s="19" t="s">
        <v>4</v>
      </c>
      <c r="E8" s="19" t="s">
        <v>39</v>
      </c>
      <c r="F8" s="19" t="s">
        <v>44</v>
      </c>
      <c r="G8" s="19" t="s">
        <v>41</v>
      </c>
      <c r="H8" s="19" t="s">
        <v>40</v>
      </c>
      <c r="I8" s="19" t="s">
        <v>42</v>
      </c>
      <c r="J8" s="19" t="s">
        <v>43</v>
      </c>
      <c r="K8" s="19" t="s">
        <v>52</v>
      </c>
      <c r="L8" s="30"/>
      <c r="M8" s="30"/>
      <c r="N8" s="31" t="s">
        <v>77</v>
      </c>
    </row>
    <row r="9" spans="1:14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45329</v>
      </c>
      <c r="G9" s="12">
        <v>333069</v>
      </c>
      <c r="H9" s="13" t="str">
        <f>IF(D9='Mantenimientos 1 '!B4,'Historial de Mantenimientos '!C4,"")&amp;IF(D9='Mantenimientos 1 '!B5,'Historial de Mantenimientos '!H4,"")&amp;IF(D9='Mantenimientos 1 '!B6,'Historial de Mantenimientos '!L4,"")&amp;IF(D9='Mantenimientos 1 '!B7,'Historial de Mantenimientos '!P4,"")&amp;IF(D9='Mantenimientos 1 '!B8,'Historial de Mantenimientos '!C20,"")</f>
        <v>45255</v>
      </c>
      <c r="I9" s="14" t="str">
        <f>IF(TI='Mantenimientos 1 '!B4,'Historial de Mantenimientos '!D4,"")&amp;IF(TI='Mantenimientos 1 '!B5,'Historial de Mantenimientos '!I4,"")&amp;IF(TI='Mantenimientos 1 '!B6,'Historial de Mantenimientos '!M4,"")&amp;IF(TI='Mantenimientos 1 '!B7,'Historial de Mantenimientos '!Q4,"")&amp;IF(TI='Mantenimientos 1 '!B8,'Historial de Mantenimientos '!D20,"")</f>
        <v>324897</v>
      </c>
      <c r="J9" s="15">
        <f>E9+I9</f>
        <v>334897</v>
      </c>
      <c r="K9" s="16">
        <f>J9-G9</f>
        <v>1828</v>
      </c>
      <c r="L9" s="4" t="str">
        <f>IF(K9&gt;=300,"EN CONDICIONES","")&amp;IF(K9="300:1","ALERTA PROXIMO A VENCER","")&amp;IF(K9&lt;1,"MANTENIMIENTO VENCIDO","")</f>
        <v>EN CONDICIONES</v>
      </c>
      <c r="M9" s="2"/>
      <c r="N9" s="2" t="s">
        <v>72</v>
      </c>
    </row>
    <row r="10" spans="1:14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45329</v>
      </c>
      <c r="G10" s="18">
        <v>982831</v>
      </c>
      <c r="H10" s="13" t="str">
        <f>IF(D10='Mantenimientos 1 '!B4,'Historial de Mantenimientos '!C5,"")&amp;IF(D10='Mantenimientos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'!C21,"")</f>
        <v>45284</v>
      </c>
      <c r="I10" s="14" t="str">
        <f>IF(D10='Mantenimientos 1 '!B4,'Historial de Mantenimientos '!D5,"")&amp;IF(D10='Mantenimientos 1 '!B5,'Historial de Mantenimientos '!I5,"")&amp;IF(D10='Mantenimientos 1 '!B6,'Historial de Mantenimientos '!M5,"")&amp;IF(D10='Mantenimientos 1 '!B7,'Historial de Mantenimientos '!Q5,"")&amp;IF(D10='Mantenimientos 1 '!B8,'Historial de Mantenimientos '!D21,"")</f>
        <v>979000</v>
      </c>
      <c r="J10" s="15">
        <f t="shared" ref="J10:J17" si="0">E10+I10</f>
        <v>989000</v>
      </c>
      <c r="K10" s="16">
        <f t="shared" ref="K10:K19" si="1">J10-G10</f>
        <v>6169</v>
      </c>
      <c r="L10" s="4" t="str">
        <f t="shared" ref="L10:L19" si="2">IF(K10&gt;=300,"EN CONDICIONES","")&amp;IF(K10="300:1","ALERTA PROXIMO A VENCER","")&amp;IF(K10&lt;1,"MANTENIMIENTO VENCIDO","")</f>
        <v>EN CONDICIONES</v>
      </c>
      <c r="M10" s="2"/>
      <c r="N10" s="2" t="s">
        <v>71</v>
      </c>
    </row>
    <row r="11" spans="1:14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45329</v>
      </c>
      <c r="G11" s="18">
        <v>906880</v>
      </c>
      <c r="H11" s="13" t="str">
        <f>IF(D11='Mantenimientos 1 '!B4,'Historial de Mantenimientos '!C6,"")&amp;IF(D11='Mantenimientos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'!C22,"")</f>
        <v>45207</v>
      </c>
      <c r="I11" s="14" t="str">
        <f>IF(D11='Mantenimientos 1 '!B4,'Historial de Mantenimientos '!D6,"")&amp;IF(D11='Mantenimientos 1 '!B5,'Historial de Mantenimientos '!I6,"")&amp;IF(D11='Mantenimientos 1 '!B6,'Historial de Mantenimientos '!M6,"")&amp;IF(D11='Mantenimientos 1 '!B7,'Historial de Mantenimientos '!Q6,"")&amp;IF(D11='Mantenimientos 1 '!B8,'Historial de Mantenimientos '!D22,"")</f>
        <v>898150</v>
      </c>
      <c r="J11" s="15">
        <f t="shared" si="0"/>
        <v>908150</v>
      </c>
      <c r="K11" s="16">
        <f t="shared" si="1"/>
        <v>1270</v>
      </c>
      <c r="L11" s="4" t="str">
        <f t="shared" si="2"/>
        <v>EN CONDICIONES</v>
      </c>
      <c r="M11" s="2"/>
      <c r="N11" s="2" t="s">
        <v>72</v>
      </c>
    </row>
    <row r="12" spans="1:14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45329</v>
      </c>
      <c r="G12" s="18">
        <v>83029</v>
      </c>
      <c r="H12" s="13" t="str">
        <f>IF(D12='Mantenimientos 1 '!B4,'Historial de Mantenimientos '!C7,"")&amp;IF(D12='Mantenimientos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'!C23,"")</f>
        <v>45289</v>
      </c>
      <c r="I12" s="14" t="str">
        <f>IF(D12='Mantenimientos 1 '!B4,'Historial de Mantenimientos '!D7,"")&amp;IF(D12='Mantenimientos 1 '!B5,'Historial de Mantenimientos '!I7,"")&amp;IF(D12='Mantenimientos 1 '!B6,'Historial de Mantenimientos '!M7,"")&amp;IF(D12='Mantenimientos 1 '!B7,'Historial de Mantenimientos '!Q7,"")&amp;IF(D12='Mantenimientos 1 '!B8,'Historial de Mantenimientos '!D23,"")</f>
        <v>79050</v>
      </c>
      <c r="J12" s="15">
        <f t="shared" si="0"/>
        <v>89050</v>
      </c>
      <c r="K12" s="16">
        <f t="shared" si="1"/>
        <v>6021</v>
      </c>
      <c r="L12" s="4" t="str">
        <f t="shared" si="2"/>
        <v>EN CONDICIONES</v>
      </c>
      <c r="M12" s="2"/>
      <c r="N12" s="2" t="s">
        <v>72</v>
      </c>
    </row>
    <row r="13" spans="1:14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45329</v>
      </c>
      <c r="G13" s="18">
        <v>708882</v>
      </c>
      <c r="H13" s="13" t="str">
        <f>IF(D13='Mantenimientos 1 '!B4,'Historial de Mantenimientos '!C8,"")&amp;IF(D13='Mantenimientos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'!C24,"")</f>
        <v>45160</v>
      </c>
      <c r="I13" s="14" t="str">
        <f>IF(D13='Mantenimientos 1 '!B4,'Historial de Mantenimientos '!D8,"")&amp;IF(D13='Mantenimientos 1 '!B5,'Historial de Mantenimientos '!I8,"")&amp;IF(D13='Mantenimientos 1 '!B6,'Historial de Mantenimientos '!M8,"")&amp;IF(D13='Mantenimientos 1 '!B7,'Historial de Mantenimientos '!Q8,"")&amp;IF(D13='Mantenimientos 1 '!B8,'Historial de Mantenimientos '!D24,"")</f>
        <v>691551</v>
      </c>
      <c r="J13" s="15">
        <f t="shared" si="0"/>
        <v>701551</v>
      </c>
      <c r="K13" s="16">
        <f t="shared" si="1"/>
        <v>-7331</v>
      </c>
      <c r="L13" s="4" t="str">
        <f t="shared" si="2"/>
        <v>MANTENIMIENTO VENCIDO</v>
      </c>
      <c r="M13" s="2"/>
      <c r="N13" s="2" t="s">
        <v>72</v>
      </c>
    </row>
    <row r="14" spans="1:14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45329</v>
      </c>
      <c r="G14" s="18">
        <v>41756</v>
      </c>
      <c r="H14" s="13" t="str">
        <f>IF(D14='Mantenimientos 1 '!B4,'Historial de Mantenimientos '!C9,"")&amp;IF(D14='Mantenimientos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'!C25,"")</f>
        <v>45309</v>
      </c>
      <c r="I14" s="14" t="str">
        <f>IF(D14='Mantenimientos 1 '!B4,'Historial de Mantenimientos '!D9,"")&amp;IF(D14='Mantenimientos 1 '!B5,'Historial de Mantenimientos '!I9,"")&amp;IF(D14='Mantenimientos 1 '!B6,'Historial de Mantenimientos '!M9,"")&amp;IF(D14='Mantenimientos 1 '!B7,'Historial de Mantenimientos '!Q9,"")&amp;IF(D14='Mantenimientos 1 '!B8,'Historial de Mantenimientos '!D25,"")</f>
        <v>40519</v>
      </c>
      <c r="J14" s="15">
        <f t="shared" si="0"/>
        <v>50519</v>
      </c>
      <c r="K14" s="16">
        <f t="shared" si="1"/>
        <v>8763</v>
      </c>
      <c r="L14" s="4" t="str">
        <f t="shared" si="2"/>
        <v>EN CONDICIONES</v>
      </c>
      <c r="M14" s="2"/>
      <c r="N14" s="2" t="s">
        <v>71</v>
      </c>
    </row>
    <row r="15" spans="1:14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45329</v>
      </c>
      <c r="G15" s="18">
        <v>123226</v>
      </c>
      <c r="H15" s="13" t="str">
        <f>IF(D15='Mantenimientos 1 '!B4,'Historial de Mantenimientos '!C10,"")&amp;IF(D15='Mantenimientos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'!C26,"")</f>
        <v>45309</v>
      </c>
      <c r="I15" s="14" t="str">
        <f>IF(D15='Mantenimientos 1 '!B4,'Historial de Mantenimientos '!D10,"")&amp;IF(D15='Mantenimientos 1 '!B5,'Historial de Mantenimientos '!I10,"")&amp;IF(D15='Mantenimientos 1 '!B6,'Historial de Mantenimientos '!M10,"")&amp;IF(D15='Mantenimientos 1 '!B7,'Historial de Mantenimientos '!Q10,"")&amp;IF(D15='Mantenimientos 1 '!B8,'Historial de Mantenimientos '!D26,"")</f>
        <v>121631</v>
      </c>
      <c r="J15" s="15">
        <f t="shared" si="0"/>
        <v>131631</v>
      </c>
      <c r="K15" s="16">
        <f t="shared" si="1"/>
        <v>8405</v>
      </c>
      <c r="L15" s="4" t="str">
        <f t="shared" si="2"/>
        <v>EN CONDICIONES</v>
      </c>
      <c r="M15" s="2"/>
      <c r="N15" s="2" t="s">
        <v>71</v>
      </c>
    </row>
    <row r="16" spans="1:14" ht="30" x14ac:dyDescent="0.25">
      <c r="A16" s="5" t="s">
        <v>19</v>
      </c>
      <c r="B16" s="5" t="s">
        <v>28</v>
      </c>
      <c r="C16" s="4" t="s">
        <v>34</v>
      </c>
      <c r="D16" s="9" t="s">
        <v>7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50000</v>
      </c>
      <c r="F16" s="11">
        <v>45329</v>
      </c>
      <c r="G16" s="18">
        <v>55961</v>
      </c>
      <c r="H16" s="13" t="str">
        <f>IF(D16='Mantenimientos 1 '!B4,'Historial de Mantenimientos '!C11,"")&amp;IF(D16='Mantenimientos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'!C27,"")</f>
        <v>44625</v>
      </c>
      <c r="I16" s="14" t="str">
        <f>IF(D16='Mantenimientos 1 '!B4,'Historial de Mantenimientos '!D11,"")&amp;IF(D16='Mantenimientos 1 '!B5,'Historial de Mantenimientos '!I11,"")&amp;IF(D16='Mantenimientos 1 '!B6,'Historial de Mantenimientos '!M11,"")&amp;IF(D16='Mantenimientos 1 '!B7,'Historial de Mantenimientos '!Q11,"")&amp;IF(D16='Mantenimientos 1 '!B8,'Historial de Mantenimientos '!D27,"")</f>
        <v>0</v>
      </c>
      <c r="J16" s="15">
        <f t="shared" si="0"/>
        <v>50000</v>
      </c>
      <c r="K16" s="16">
        <f t="shared" si="1"/>
        <v>-5961</v>
      </c>
      <c r="L16" s="4" t="str">
        <f t="shared" si="2"/>
        <v>MANTENIMIENTO VENCIDO</v>
      </c>
      <c r="M16" s="2"/>
      <c r="N16" s="2" t="s">
        <v>71</v>
      </c>
    </row>
    <row r="17" spans="1:14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45329</v>
      </c>
      <c r="G17" s="18">
        <v>36727</v>
      </c>
      <c r="H17" s="13" t="str">
        <f>IF(D17='Mantenimientos 1 '!B4,'Historial de Mantenimientos '!C12,"")&amp;IF(D17='Mantenimientos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'!C28,"")</f>
        <v>45319</v>
      </c>
      <c r="I17" s="14" t="str">
        <f>IF(D17='Mantenimientos 1 '!B4,'Historial de Mantenimientos '!D12,"")&amp;IF(D17='Mantenimientos 1 '!B5,'Historial de Mantenimientos '!I12,"")&amp;IF(D17='Mantenimientos 1 '!B6,'Historial de Mantenimientos '!M12,"")&amp;IF(D17='Mantenimientos 1 '!B7,'Historial de Mantenimientos '!Q12,"")&amp;IF(D17='Mantenimientos 1 '!B8,'Historial de Mantenimientos '!D28,"")</f>
        <v>36150</v>
      </c>
      <c r="J17" s="15">
        <f t="shared" si="0"/>
        <v>46150</v>
      </c>
      <c r="K17" s="16">
        <f t="shared" si="1"/>
        <v>9423</v>
      </c>
      <c r="L17" s="4" t="str">
        <f t="shared" si="2"/>
        <v>EN CONDICIONES</v>
      </c>
      <c r="M17" s="2"/>
      <c r="N17" s="2" t="s">
        <v>71</v>
      </c>
    </row>
    <row r="18" spans="1:14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11">
        <v>45329</v>
      </c>
      <c r="G18" s="18">
        <v>446020</v>
      </c>
      <c r="H18" s="13" t="str">
        <f>IF(D18='Mantenimientos 1 '!B4,'Historial de Mantenimientos '!C13,"")&amp;IF(D18='Mantenimientos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'!C29,"")</f>
        <v>45156</v>
      </c>
      <c r="I18" s="14" t="str">
        <f>IF(D18='Mantenimientos 1 '!B4,'Historial de Mantenimientos '!D13,"")&amp;IF(D18='Mantenimientos 1 '!B5,'Historial de Mantenimientos '!I13,"")&amp;IF(D18='Mantenimientos 1 '!B6,'Historial de Mantenimientos '!M13,"")&amp;IF(D18='Mantenimientos 1 '!B7,'Historial de Mantenimientos '!Q13,"")&amp;IF(D18='Mantenimientos 1 '!B8,'Historial de Mantenimientos '!D29,"")</f>
        <v>426712</v>
      </c>
      <c r="J18" s="15">
        <f>E18+I18</f>
        <v>436712</v>
      </c>
      <c r="K18" s="16">
        <f t="shared" si="1"/>
        <v>-9308</v>
      </c>
      <c r="L18" s="4" t="str">
        <f t="shared" si="2"/>
        <v>MANTENIMIENTO VENCIDO</v>
      </c>
      <c r="M18" s="2"/>
      <c r="N18" s="2" t="s">
        <v>74</v>
      </c>
    </row>
    <row r="19" spans="1:14" ht="32.25" customHeight="1" x14ac:dyDescent="0.25">
      <c r="A19" s="2" t="s">
        <v>75</v>
      </c>
      <c r="B19" s="4" t="s">
        <v>76</v>
      </c>
      <c r="C19" s="4" t="s">
        <v>34</v>
      </c>
      <c r="D19" s="42" t="s">
        <v>6</v>
      </c>
      <c r="E19" s="10" t="str">
        <f>IF(D19='Mantenimientos 1 '!B4,'Mantenimientos 1 '!C4,"")&amp;IF(D19='Mantenimientos 1 '!B5,'Mantenimientos 1 '!C5,"")&amp;IF(D19='Mantenimientos 1 '!B6,'Mantenimientos 1 '!C6,"")&amp;IF(D19='Mantenimientos 1 '!B7,'Mantenimientos 1 '!C7,"")&amp;IF(D19='Mantenimientos 1 '!B8,'Mantenimientos 1 '!C8,"")</f>
        <v>10000</v>
      </c>
      <c r="F19" s="40">
        <v>45329</v>
      </c>
      <c r="G19" s="4">
        <v>8770</v>
      </c>
      <c r="H19" s="13" t="str">
        <f>IF(D19='Mantenimientos 1 '!B4,'Historial de Mantenimientos '!C14,"")&amp;IF(D19='Mantenimientos 1 '!B6,'Historial de Mantenimientos '!H14,"")&amp;IF(D19='Mantenimientos 1 '!B7,'Historial de Mantenimientos '!L14,"")&amp;IF(D19='Mantenimientos 1 '!B8,'Historial de Mantenimientos '!P14,"")&amp;IF(D19='Mantenimientos 1 '!B9,'Historial de Mantenimientos '!C30,"")</f>
        <v>45314</v>
      </c>
      <c r="I19" s="14" t="str">
        <f>IF(D19='Mantenimientos 1 '!B4,'Historial de Mantenimientos '!D14,"")&amp;IF(D19='Mantenimientos 1 '!B5,'Historial de Mantenimientos '!I14,"")&amp;IF(D19='Mantenimientos 1 '!B6,'Historial de Mantenimientos '!M14,"")&amp;IF(D19='Mantenimientos 1 '!B7,'Historial de Mantenimientos '!Q14,"")&amp;IF(D19='Mantenimientos 1 '!B8,'Historial de Mantenimientos '!D30,"")</f>
        <v>6126</v>
      </c>
      <c r="J19" s="15">
        <f>E19+I19</f>
        <v>16126</v>
      </c>
      <c r="K19" s="16">
        <f t="shared" si="1"/>
        <v>7356</v>
      </c>
      <c r="L19" s="4" t="str">
        <f t="shared" si="2"/>
        <v>EN CONDICIONES</v>
      </c>
      <c r="N19" s="2" t="s">
        <v>74</v>
      </c>
    </row>
    <row r="20" spans="1:14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dataConsolidate/>
  <mergeCells count="1">
    <mergeCell ref="C1:K6"/>
  </mergeCells>
  <conditionalFormatting sqref="K9:K19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18 A20">
      <formula1>PLACAS</formula1>
    </dataValidation>
    <dataValidation type="list" allowBlank="1" showInputMessage="1" showErrorMessage="1" sqref="B9:B18">
      <formula1>CONDUCTORES</formula1>
    </dataValidation>
    <dataValidation type="list" allowBlank="1" showInputMessage="1" showErrorMessage="1" sqref="C9:C18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'Mantenimientos 1 '!$B$4:$B$8</xm:f>
          </x14:formula1>
          <xm:sqref>D9:D19</xm:sqref>
        </x14:dataValidation>
        <x14:dataValidation type="list" allowBlank="1" showInputMessage="1" showErrorMessage="1">
          <x14:formula1>
            <xm:f>'Conductores '!B4:B14</xm:f>
          </x14:formula1>
          <xm:sqref>A19</xm:sqref>
        </x14:dataValidation>
        <x14:dataValidation type="list" allowBlank="1" showInputMessage="1" showErrorMessage="1">
          <x14:formula1>
            <xm:f>'Conductores '!$C$4:$C$14</xm:f>
          </x14:formula1>
          <xm:sqref>B19</xm:sqref>
        </x14:dataValidation>
        <x14:dataValidation type="list" allowBlank="1" showInputMessage="1" showErrorMessage="1">
          <x14:formula1>
            <xm:f>'Conductores '!$F$2:$F$4</xm:f>
          </x14:formula1>
          <xm:sqref>C19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8"/>
  <sheetViews>
    <sheetView workbookViewId="0">
      <selection activeCell="B8" sqref="B8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45" t="s">
        <v>5</v>
      </c>
      <c r="C2" s="46"/>
      <c r="D2" s="46"/>
      <c r="E2" s="8"/>
    </row>
    <row r="3" spans="2:5" x14ac:dyDescent="0.25">
      <c r="B3" s="21" t="s">
        <v>36</v>
      </c>
      <c r="C3" s="22" t="s">
        <v>51</v>
      </c>
      <c r="D3" s="23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5"/>
  <sheetViews>
    <sheetView workbookViewId="0">
      <selection activeCell="C16" sqref="C1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  <row r="14" spans="2:6" x14ac:dyDescent="0.25">
      <c r="B14" s="5" t="s">
        <v>75</v>
      </c>
      <c r="C14" s="39" t="s">
        <v>76</v>
      </c>
    </row>
    <row r="15" spans="2:6" x14ac:dyDescent="0.25">
      <c r="C15" s="43" t="s">
        <v>78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Q30"/>
  <sheetViews>
    <sheetView zoomScale="118" zoomScaleNormal="118" workbookViewId="0">
      <selection activeCell="C11" sqref="C11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7" x14ac:dyDescent="0.25">
      <c r="C1" s="1"/>
      <c r="D1" s="1"/>
    </row>
    <row r="2" spans="2:17" ht="18" x14ac:dyDescent="0.25">
      <c r="B2" s="47" t="s">
        <v>45</v>
      </c>
      <c r="C2" s="47"/>
      <c r="D2" s="47"/>
      <c r="E2" s="24"/>
      <c r="F2" s="24"/>
      <c r="G2" s="48" t="s">
        <v>46</v>
      </c>
      <c r="H2" s="47"/>
      <c r="I2" s="47"/>
      <c r="J2" s="24"/>
      <c r="K2" s="47" t="s">
        <v>47</v>
      </c>
      <c r="L2" s="47"/>
      <c r="M2" s="47"/>
      <c r="N2" s="24"/>
      <c r="O2" s="47" t="s">
        <v>48</v>
      </c>
      <c r="P2" s="47"/>
      <c r="Q2" s="47"/>
    </row>
    <row r="3" spans="2:17" ht="48" customHeight="1" x14ac:dyDescent="0.25">
      <c r="B3" s="25" t="s">
        <v>11</v>
      </c>
      <c r="C3" s="25" t="s">
        <v>38</v>
      </c>
      <c r="D3" s="34" t="s">
        <v>37</v>
      </c>
      <c r="E3" s="36" t="s">
        <v>73</v>
      </c>
      <c r="F3" s="33"/>
      <c r="G3" s="38" t="s">
        <v>11</v>
      </c>
      <c r="H3" s="32" t="s">
        <v>38</v>
      </c>
      <c r="I3" s="26" t="s">
        <v>37</v>
      </c>
      <c r="K3" s="25" t="s">
        <v>11</v>
      </c>
      <c r="L3" s="25" t="s">
        <v>38</v>
      </c>
      <c r="M3" s="26" t="s">
        <v>37</v>
      </c>
      <c r="O3" s="25" t="s">
        <v>11</v>
      </c>
      <c r="P3" s="25" t="s">
        <v>38</v>
      </c>
      <c r="Q3" s="26" t="s">
        <v>37</v>
      </c>
    </row>
    <row r="4" spans="2:17" x14ac:dyDescent="0.25">
      <c r="B4" s="5" t="s">
        <v>12</v>
      </c>
      <c r="C4" s="7">
        <v>45255</v>
      </c>
      <c r="D4" s="2">
        <v>324897</v>
      </c>
      <c r="E4" s="35" t="s">
        <v>74</v>
      </c>
      <c r="G4" s="37" t="s">
        <v>12</v>
      </c>
      <c r="H4" s="7">
        <v>44750</v>
      </c>
      <c r="I4" s="2">
        <v>263535</v>
      </c>
      <c r="K4" s="5" t="s">
        <v>12</v>
      </c>
      <c r="L4" s="7">
        <v>44750</v>
      </c>
      <c r="M4" s="2">
        <v>263535</v>
      </c>
      <c r="O4" s="5" t="s">
        <v>12</v>
      </c>
      <c r="P4" s="7">
        <v>44927</v>
      </c>
      <c r="Q4" s="2">
        <v>302400</v>
      </c>
    </row>
    <row r="5" spans="2:17" x14ac:dyDescent="0.25">
      <c r="B5" s="5" t="s">
        <v>13</v>
      </c>
      <c r="C5" s="7">
        <v>45284</v>
      </c>
      <c r="D5" s="2">
        <v>979000</v>
      </c>
      <c r="E5" s="2" t="s">
        <v>71</v>
      </c>
      <c r="G5" s="5" t="s">
        <v>13</v>
      </c>
      <c r="H5" s="7">
        <v>44688</v>
      </c>
      <c r="I5" s="2">
        <v>901575</v>
      </c>
      <c r="K5" s="5" t="s">
        <v>13</v>
      </c>
      <c r="L5" s="7">
        <v>44688</v>
      </c>
      <c r="M5" s="2">
        <v>901575</v>
      </c>
      <c r="O5" s="5" t="s">
        <v>13</v>
      </c>
      <c r="P5" s="7">
        <v>44929</v>
      </c>
      <c r="Q5" s="2">
        <v>942670</v>
      </c>
    </row>
    <row r="6" spans="2:17" x14ac:dyDescent="0.25">
      <c r="B6" s="5" t="s">
        <v>14</v>
      </c>
      <c r="C6" s="7">
        <v>45207</v>
      </c>
      <c r="D6" s="2">
        <v>898150</v>
      </c>
      <c r="E6" s="2" t="s">
        <v>74</v>
      </c>
      <c r="G6" s="5" t="s">
        <v>14</v>
      </c>
      <c r="H6" s="7">
        <v>44654</v>
      </c>
      <c r="I6" s="2">
        <v>843886</v>
      </c>
      <c r="K6" s="5" t="s">
        <v>14</v>
      </c>
      <c r="L6" s="7">
        <v>44654</v>
      </c>
      <c r="M6" s="2">
        <v>843886</v>
      </c>
      <c r="O6" s="5" t="s">
        <v>14</v>
      </c>
      <c r="P6" s="7">
        <v>44930</v>
      </c>
      <c r="Q6" s="2">
        <v>880296</v>
      </c>
    </row>
    <row r="7" spans="2:17" x14ac:dyDescent="0.25">
      <c r="B7" s="5" t="s">
        <v>15</v>
      </c>
      <c r="C7" s="7">
        <v>45289</v>
      </c>
      <c r="D7" s="2">
        <v>79050</v>
      </c>
      <c r="E7" s="2" t="s">
        <v>74</v>
      </c>
      <c r="G7" s="5" t="s">
        <v>15</v>
      </c>
      <c r="H7" s="7">
        <v>44542</v>
      </c>
      <c r="I7" s="2">
        <v>0</v>
      </c>
      <c r="K7" s="5" t="s">
        <v>15</v>
      </c>
      <c r="L7" s="7">
        <v>44542</v>
      </c>
      <c r="M7" s="2">
        <v>0</v>
      </c>
      <c r="O7" s="5" t="s">
        <v>15</v>
      </c>
      <c r="P7" s="7">
        <v>44929</v>
      </c>
      <c r="Q7" s="2">
        <v>30234</v>
      </c>
    </row>
    <row r="8" spans="2:17" x14ac:dyDescent="0.25">
      <c r="B8" s="5" t="s">
        <v>16</v>
      </c>
      <c r="C8" s="7">
        <v>45160</v>
      </c>
      <c r="D8" s="2">
        <v>691551</v>
      </c>
      <c r="E8" s="2" t="s">
        <v>71</v>
      </c>
      <c r="G8" s="5" t="s">
        <v>16</v>
      </c>
      <c r="H8" s="7">
        <v>44686</v>
      </c>
      <c r="I8" s="2">
        <v>647103</v>
      </c>
      <c r="K8" s="5" t="s">
        <v>16</v>
      </c>
      <c r="L8" s="7">
        <v>44686</v>
      </c>
      <c r="M8" s="2">
        <v>647103</v>
      </c>
      <c r="O8" s="5" t="s">
        <v>16</v>
      </c>
      <c r="P8" s="7">
        <v>44933</v>
      </c>
      <c r="Q8" s="2">
        <v>671155</v>
      </c>
    </row>
    <row r="9" spans="2:17" x14ac:dyDescent="0.25">
      <c r="B9" s="5" t="s">
        <v>17</v>
      </c>
      <c r="C9" s="7">
        <v>45309</v>
      </c>
      <c r="D9" s="2">
        <v>40519</v>
      </c>
      <c r="E9" s="2" t="s">
        <v>71</v>
      </c>
      <c r="G9" s="5" t="s">
        <v>17</v>
      </c>
      <c r="H9" s="7">
        <v>44600</v>
      </c>
      <c r="I9" s="2">
        <v>0</v>
      </c>
      <c r="K9" s="5" t="s">
        <v>17</v>
      </c>
      <c r="L9" s="7">
        <v>44720</v>
      </c>
      <c r="M9" s="2">
        <v>12564</v>
      </c>
      <c r="O9" s="5" t="s">
        <v>17</v>
      </c>
      <c r="P9" s="7">
        <v>44929</v>
      </c>
      <c r="Q9" s="2">
        <v>19567</v>
      </c>
    </row>
    <row r="10" spans="2:17" x14ac:dyDescent="0.25">
      <c r="B10" s="5" t="s">
        <v>18</v>
      </c>
      <c r="C10" s="7">
        <v>45309</v>
      </c>
      <c r="D10" s="2">
        <v>121631</v>
      </c>
      <c r="E10" s="2" t="s">
        <v>71</v>
      </c>
      <c r="G10" s="5" t="s">
        <v>18</v>
      </c>
      <c r="H10" s="7">
        <v>44627</v>
      </c>
      <c r="I10" s="2">
        <v>35000</v>
      </c>
      <c r="K10" s="5" t="s">
        <v>18</v>
      </c>
      <c r="L10" s="7">
        <v>44811</v>
      </c>
      <c r="M10" s="2">
        <v>60456</v>
      </c>
      <c r="O10" s="5" t="s">
        <v>18</v>
      </c>
      <c r="P10" s="7">
        <v>44931</v>
      </c>
      <c r="Q10" s="2">
        <v>78679</v>
      </c>
    </row>
    <row r="11" spans="2:17" x14ac:dyDescent="0.25">
      <c r="B11" s="5" t="s">
        <v>19</v>
      </c>
      <c r="C11" s="7">
        <v>45309</v>
      </c>
      <c r="D11" s="2">
        <v>53866</v>
      </c>
      <c r="E11" s="2" t="s">
        <v>71</v>
      </c>
      <c r="G11" s="5" t="s">
        <v>19</v>
      </c>
      <c r="H11" s="7">
        <v>44625</v>
      </c>
      <c r="I11" s="2">
        <v>0</v>
      </c>
      <c r="K11" s="5" t="s">
        <v>19</v>
      </c>
      <c r="L11" s="7">
        <v>44809</v>
      </c>
      <c r="M11" s="2">
        <v>20353</v>
      </c>
      <c r="O11" s="5" t="s">
        <v>19</v>
      </c>
      <c r="P11" s="7">
        <v>44931</v>
      </c>
      <c r="Q11" s="2">
        <v>28547</v>
      </c>
    </row>
    <row r="12" spans="2:17" x14ac:dyDescent="0.25">
      <c r="B12" s="5" t="s">
        <v>20</v>
      </c>
      <c r="C12" s="7">
        <v>45319</v>
      </c>
      <c r="D12" s="2">
        <v>36150</v>
      </c>
      <c r="E12" s="2" t="s">
        <v>71</v>
      </c>
      <c r="G12" s="5" t="s">
        <v>20</v>
      </c>
      <c r="H12" s="7"/>
      <c r="I12" s="2"/>
      <c r="K12" s="5" t="s">
        <v>20</v>
      </c>
      <c r="L12" s="7"/>
      <c r="M12" s="2"/>
      <c r="O12" s="5" t="s">
        <v>20</v>
      </c>
      <c r="P12" s="7"/>
      <c r="Q12" s="2"/>
    </row>
    <row r="13" spans="2:17" x14ac:dyDescent="0.25">
      <c r="B13" s="5" t="s">
        <v>21</v>
      </c>
      <c r="C13" s="7">
        <v>45156</v>
      </c>
      <c r="D13" s="2">
        <v>426712</v>
      </c>
      <c r="E13" s="2" t="s">
        <v>74</v>
      </c>
      <c r="G13" s="5" t="s">
        <v>21</v>
      </c>
      <c r="H13" s="7">
        <v>45214</v>
      </c>
      <c r="I13" s="2">
        <v>429450</v>
      </c>
      <c r="K13" s="5" t="s">
        <v>21</v>
      </c>
      <c r="L13" s="7"/>
      <c r="M13" s="2"/>
      <c r="O13" s="5" t="s">
        <v>21</v>
      </c>
      <c r="P13" s="7">
        <v>44931</v>
      </c>
      <c r="Q13" s="2"/>
    </row>
    <row r="14" spans="2:17" x14ac:dyDescent="0.25">
      <c r="B14" s="5" t="s">
        <v>79</v>
      </c>
      <c r="C14" s="7">
        <v>45314</v>
      </c>
      <c r="D14" s="39">
        <v>6126</v>
      </c>
      <c r="E14" s="2" t="s">
        <v>74</v>
      </c>
      <c r="G14" s="5" t="s">
        <v>79</v>
      </c>
      <c r="H14" s="7">
        <v>45345</v>
      </c>
      <c r="I14" s="39">
        <v>6126</v>
      </c>
      <c r="K14" s="5" t="s">
        <v>79</v>
      </c>
      <c r="L14" s="7">
        <v>45345</v>
      </c>
      <c r="M14" s="39">
        <v>6126</v>
      </c>
      <c r="O14" s="5" t="s">
        <v>15</v>
      </c>
      <c r="P14" s="7">
        <v>45345</v>
      </c>
      <c r="Q14" s="39">
        <v>6126</v>
      </c>
    </row>
    <row r="17" spans="2:4" ht="15.75" customHeight="1" x14ac:dyDescent="0.25"/>
    <row r="18" spans="2:4" ht="32.25" customHeight="1" x14ac:dyDescent="0.25">
      <c r="B18" s="49" t="s">
        <v>49</v>
      </c>
      <c r="C18" s="49"/>
      <c r="D18" s="49"/>
    </row>
    <row r="19" spans="2:4" ht="30" x14ac:dyDescent="0.25">
      <c r="B19" s="25" t="s">
        <v>11</v>
      </c>
      <c r="C19" s="25" t="s">
        <v>38</v>
      </c>
      <c r="D19" s="26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0" spans="2:4" x14ac:dyDescent="0.25">
      <c r="B30" s="5" t="s">
        <v>79</v>
      </c>
      <c r="C30" s="40">
        <v>45314</v>
      </c>
      <c r="D30" s="41">
        <v>6126</v>
      </c>
    </row>
  </sheetData>
  <mergeCells count="5">
    <mergeCell ref="B2:D2"/>
    <mergeCell ref="G2:I2"/>
    <mergeCell ref="K2:M2"/>
    <mergeCell ref="O2:Q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R4"/>
  <sheetViews>
    <sheetView topLeftCell="D1" zoomScale="70" zoomScaleNormal="70" workbookViewId="0">
      <selection activeCell="M5" sqref="M5"/>
    </sheetView>
  </sheetViews>
  <sheetFormatPr baseColWidth="10" defaultRowHeight="15" x14ac:dyDescent="0.25"/>
  <sheetData>
    <row r="3" spans="1:44" ht="28.5" x14ac:dyDescent="0.45">
      <c r="A3" s="28"/>
      <c r="B3" s="28"/>
      <c r="C3" s="28" t="s">
        <v>15</v>
      </c>
      <c r="D3" s="28"/>
      <c r="E3" s="28"/>
      <c r="F3" s="28"/>
      <c r="G3" s="28"/>
      <c r="H3" s="50" t="s">
        <v>54</v>
      </c>
      <c r="I3" s="50"/>
      <c r="J3" s="50"/>
      <c r="K3" s="28"/>
      <c r="L3" s="28"/>
      <c r="M3" s="28"/>
      <c r="N3" s="28"/>
      <c r="O3" s="28" t="s">
        <v>12</v>
      </c>
      <c r="P3" s="28"/>
      <c r="Q3" s="28"/>
      <c r="R3" s="28"/>
      <c r="S3" s="28"/>
      <c r="T3" s="50" t="s">
        <v>53</v>
      </c>
      <c r="U3" s="50"/>
      <c r="V3" s="50"/>
      <c r="Z3" s="50" t="s">
        <v>16</v>
      </c>
      <c r="AA3" s="50"/>
      <c r="AB3" s="50"/>
      <c r="AG3" s="29"/>
      <c r="AH3" s="29" t="s">
        <v>56</v>
      </c>
      <c r="AI3" s="29"/>
      <c r="AN3" s="50" t="s">
        <v>70</v>
      </c>
      <c r="AO3" s="50"/>
      <c r="AP3" s="50"/>
      <c r="AQ3" s="50"/>
      <c r="AR3" s="50"/>
    </row>
    <row r="4" spans="1:44" ht="23.25" x14ac:dyDescent="0.35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</row>
  </sheetData>
  <mergeCells count="4">
    <mergeCell ref="T3:V3"/>
    <mergeCell ref="H3:J3"/>
    <mergeCell ref="Z3:AB3"/>
    <mergeCell ref="AN3:AR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2"/>
  <sheetViews>
    <sheetView topLeftCell="A4" zoomScale="190" zoomScaleNormal="190" workbookViewId="0">
      <selection activeCell="E10" sqref="E10"/>
    </sheetView>
  </sheetViews>
  <sheetFormatPr baseColWidth="10" defaultRowHeight="15" x14ac:dyDescent="0.25"/>
  <sheetData>
    <row r="2" spans="2:5" x14ac:dyDescent="0.25">
      <c r="B2" s="51" t="s">
        <v>57</v>
      </c>
      <c r="C2" s="51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COMPANIA_ABRIL_TRANS</cp:lastModifiedBy>
  <dcterms:created xsi:type="dcterms:W3CDTF">2023-04-05T15:49:08Z</dcterms:created>
  <dcterms:modified xsi:type="dcterms:W3CDTF">2024-02-07T16:50:54Z</dcterms:modified>
</cp:coreProperties>
</file>